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115" windowHeight="10050" activeTab="1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25" i="1" l="1"/>
  <c r="G25" i="1"/>
  <c r="E25" i="1"/>
  <c r="C25" i="1"/>
  <c r="H26" i="1"/>
  <c r="G26" i="1"/>
  <c r="E26" i="1"/>
  <c r="C26" i="1"/>
  <c r="H28" i="1"/>
  <c r="G28" i="1"/>
  <c r="E28" i="1"/>
  <c r="C28" i="1"/>
  <c r="H30" i="1"/>
  <c r="G30" i="1"/>
  <c r="E30" i="1"/>
  <c r="C30" i="1"/>
  <c r="H29" i="1"/>
  <c r="G29" i="1"/>
  <c r="E29" i="1"/>
  <c r="C29" i="1"/>
  <c r="H27" i="1"/>
  <c r="G27" i="1"/>
  <c r="E27" i="1"/>
  <c r="C27" i="1"/>
  <c r="H22" i="1"/>
  <c r="G22" i="1"/>
  <c r="E22" i="1"/>
  <c r="C22" i="1"/>
  <c r="H19" i="1"/>
  <c r="G19" i="1"/>
  <c r="E19" i="1"/>
  <c r="C19" i="1"/>
  <c r="H18" i="1"/>
  <c r="G18" i="1"/>
  <c r="E18" i="1"/>
  <c r="C18" i="1"/>
  <c r="H13" i="1"/>
  <c r="G13" i="1"/>
  <c r="E13" i="1"/>
  <c r="C13" i="1"/>
  <c r="H12" i="1"/>
  <c r="G12" i="1"/>
  <c r="E12" i="1"/>
  <c r="C12" i="1"/>
  <c r="G9" i="1"/>
  <c r="E9" i="1"/>
  <c r="C9" i="1"/>
  <c r="H9" i="1" s="1"/>
  <c r="G8" i="1"/>
  <c r="E8" i="1"/>
  <c r="C8" i="1"/>
  <c r="H8" i="1" s="1"/>
  <c r="G7" i="1"/>
  <c r="E7" i="1"/>
  <c r="C7" i="1"/>
  <c r="H7" i="1" s="1"/>
  <c r="C5" i="1"/>
  <c r="H5" i="1" s="1"/>
  <c r="G5" i="1"/>
  <c r="E5" i="1"/>
  <c r="G6" i="1"/>
  <c r="E6" i="1"/>
  <c r="C6" i="1"/>
  <c r="H6" i="1" s="1"/>
  <c r="E17" i="1"/>
  <c r="E16" i="1"/>
  <c r="G16" i="1"/>
  <c r="C17" i="1"/>
  <c r="H17" i="1" s="1"/>
  <c r="C16" i="1"/>
  <c r="G17" i="1"/>
  <c r="H16" i="1" l="1"/>
</calcChain>
</file>

<file path=xl/sharedStrings.xml><?xml version="1.0" encoding="utf-8"?>
<sst xmlns="http://schemas.openxmlformats.org/spreadsheetml/2006/main" count="102" uniqueCount="52">
  <si>
    <t>Magnus Vignisson</t>
  </si>
  <si>
    <t>Guro Trettenes</t>
  </si>
  <si>
    <t>Andreas Falch Pedersen</t>
  </si>
  <si>
    <t>Martine Holm Blihovde</t>
  </si>
  <si>
    <t xml:space="preserve">Guro Bjørke Opsahl </t>
  </si>
  <si>
    <t xml:space="preserve">Frida Cecilia Michelsen-Bru </t>
  </si>
  <si>
    <t>Johannes Gundersen</t>
  </si>
  <si>
    <t>Dina Haaland Sirum</t>
  </si>
  <si>
    <t>Nicoline Skog Løvås</t>
  </si>
  <si>
    <t>Aurora Høivik- Mathiesen</t>
  </si>
  <si>
    <t>Helene Svensson Johannessen</t>
  </si>
  <si>
    <t>Linnea Svensson Johannessen</t>
  </si>
  <si>
    <t>Eirik Valheim</t>
  </si>
  <si>
    <t>Karl Eivind Larsen</t>
  </si>
  <si>
    <t>Ariell Eltervåg Bechstrøm</t>
  </si>
  <si>
    <t>Gabriel Sømme Røkke</t>
  </si>
  <si>
    <t>Jarl Einar Espeseth</t>
  </si>
  <si>
    <t>Senior, kl A og kl B</t>
  </si>
  <si>
    <t>kl C, kl D og kl E</t>
  </si>
  <si>
    <t>10 år og under</t>
  </si>
  <si>
    <t>Klubbmesterskap 2016 avholdt 16 februar 2017 Hundvåghallen</t>
  </si>
  <si>
    <t>105C</t>
  </si>
  <si>
    <t xml:space="preserve">103B </t>
  </si>
  <si>
    <t>103C</t>
  </si>
  <si>
    <t>201C</t>
  </si>
  <si>
    <t>403C</t>
  </si>
  <si>
    <t>5132D</t>
  </si>
  <si>
    <t>103B</t>
  </si>
  <si>
    <t>5221D</t>
  </si>
  <si>
    <t>105B</t>
  </si>
  <si>
    <t>305C</t>
  </si>
  <si>
    <t>405C</t>
  </si>
  <si>
    <t>Julian Bloch-Holm</t>
  </si>
  <si>
    <t>201B</t>
  </si>
  <si>
    <t>301C</t>
  </si>
  <si>
    <t>201A</t>
  </si>
  <si>
    <t>402C</t>
  </si>
  <si>
    <t>104C</t>
  </si>
  <si>
    <t>203C</t>
  </si>
  <si>
    <t>5211A</t>
  </si>
  <si>
    <t>401B</t>
  </si>
  <si>
    <t>101C</t>
  </si>
  <si>
    <t>200C</t>
  </si>
  <si>
    <t>401C</t>
  </si>
  <si>
    <t>102C</t>
  </si>
  <si>
    <t>202C</t>
  </si>
  <si>
    <t>010B</t>
  </si>
  <si>
    <t>200A</t>
  </si>
  <si>
    <t>100c</t>
  </si>
  <si>
    <t>100C</t>
  </si>
  <si>
    <t>forl hopp skrue</t>
  </si>
  <si>
    <t>101A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</si>
</sst>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1" fillId="2" borderId="0" xfId="1" applyFont="1" applyFill="1" applyBorder="1"/>
    <xf numFmtId="0" fontId="0" fillId="2" borderId="0" xfId="1" applyFont="1" applyFill="1" applyBorder="1"/>
    <xf numFmtId="0" fontId="3" fillId="2" borderId="0" xfId="2" applyFont="1" applyFill="1" applyBorder="1"/>
    <xf numFmtId="0" fontId="1" fillId="2" borderId="0" xfId="1" applyFill="1" applyBorder="1"/>
    <xf numFmtId="0" fontId="1" fillId="2" borderId="0" xfId="2" applyFont="1" applyFill="1" applyBorder="1"/>
    <xf numFmtId="0" fontId="4" fillId="0" borderId="0" xfId="0" applyFont="1" applyFill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2" borderId="0" xfId="0" applyFont="1" applyFill="1" applyBorder="1" applyAlignment="1"/>
    <xf numFmtId="0" fontId="2" fillId="0" borderId="0" xfId="0" applyFont="1"/>
    <xf numFmtId="0" fontId="2" fillId="2" borderId="0" xfId="1" applyFont="1" applyFill="1" applyBorder="1"/>
    <xf numFmtId="0" fontId="2" fillId="0" borderId="0" xfId="0" applyFont="1" applyBorder="1"/>
    <xf numFmtId="2" fontId="2" fillId="0" borderId="0" xfId="0" applyNumberFormat="1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XFD1048576"/>
    </sheetView>
  </sheetViews>
  <sheetFormatPr baseColWidth="10" defaultRowHeight="15" x14ac:dyDescent="0.25"/>
  <cols>
    <col min="1" max="1" width="27.140625" bestFit="1" customWidth="1"/>
  </cols>
  <sheetData>
    <row r="1" spans="1:8" x14ac:dyDescent="0.25">
      <c r="A1" s="11" t="s">
        <v>20</v>
      </c>
      <c r="B1" s="11"/>
      <c r="C1" s="11"/>
      <c r="D1" s="11"/>
    </row>
    <row r="4" spans="1:8" x14ac:dyDescent="0.25">
      <c r="A4" s="11" t="s">
        <v>17</v>
      </c>
    </row>
    <row r="5" spans="1:8" x14ac:dyDescent="0.25">
      <c r="A5" s="2" t="s">
        <v>12</v>
      </c>
      <c r="B5" t="s">
        <v>29</v>
      </c>
      <c r="C5">
        <f>19.5*2.6</f>
        <v>50.7</v>
      </c>
      <c r="D5" t="s">
        <v>30</v>
      </c>
      <c r="E5">
        <f>9.5*3</f>
        <v>28.5</v>
      </c>
      <c r="F5" t="s">
        <v>31</v>
      </c>
      <c r="G5">
        <f>17*3.1</f>
        <v>52.7</v>
      </c>
      <c r="H5" s="14">
        <f>C5+E5+G5</f>
        <v>131.9</v>
      </c>
    </row>
    <row r="6" spans="1:8" x14ac:dyDescent="0.25">
      <c r="A6" s="1" t="s">
        <v>0</v>
      </c>
      <c r="B6" t="s">
        <v>21</v>
      </c>
      <c r="C6">
        <f>16*2.4</f>
        <v>38.4</v>
      </c>
      <c r="D6" t="s">
        <v>25</v>
      </c>
      <c r="E6">
        <f>17*2.2</f>
        <v>37.400000000000006</v>
      </c>
      <c r="F6" t="s">
        <v>26</v>
      </c>
      <c r="G6">
        <f>18.5*2.2</f>
        <v>40.700000000000003</v>
      </c>
      <c r="H6" s="14">
        <f>C6+E6+G6</f>
        <v>116.50000000000001</v>
      </c>
    </row>
    <row r="7" spans="1:8" x14ac:dyDescent="0.25">
      <c r="A7" s="2" t="s">
        <v>16</v>
      </c>
      <c r="B7" t="s">
        <v>33</v>
      </c>
      <c r="C7">
        <f>20*1.6</f>
        <v>32</v>
      </c>
      <c r="D7" t="s">
        <v>25</v>
      </c>
      <c r="E7">
        <f>14*2.2</f>
        <v>30.800000000000004</v>
      </c>
      <c r="F7" t="s">
        <v>27</v>
      </c>
      <c r="G7">
        <f>18.5*1.7</f>
        <v>31.45</v>
      </c>
      <c r="H7" s="14">
        <f>C7+E7+G7</f>
        <v>94.25</v>
      </c>
    </row>
    <row r="8" spans="1:8" x14ac:dyDescent="0.25">
      <c r="A8" s="2" t="s">
        <v>13</v>
      </c>
      <c r="B8" t="s">
        <v>27</v>
      </c>
      <c r="C8">
        <f>20.5*1.7</f>
        <v>34.85</v>
      </c>
      <c r="D8" t="s">
        <v>34</v>
      </c>
      <c r="E8">
        <f>20*1.6</f>
        <v>32</v>
      </c>
      <c r="F8" t="s">
        <v>35</v>
      </c>
      <c r="G8">
        <f>15*1.7</f>
        <v>25.5</v>
      </c>
      <c r="H8" s="14">
        <f>C8+E8+G8</f>
        <v>92.35</v>
      </c>
    </row>
    <row r="9" spans="1:8" x14ac:dyDescent="0.25">
      <c r="A9" s="3" t="s">
        <v>2</v>
      </c>
      <c r="B9" t="s">
        <v>28</v>
      </c>
      <c r="C9">
        <f>18*1.7</f>
        <v>30.599999999999998</v>
      </c>
      <c r="D9" t="s">
        <v>36</v>
      </c>
      <c r="E9">
        <f>13*1.6</f>
        <v>20.8</v>
      </c>
      <c r="F9" t="s">
        <v>37</v>
      </c>
      <c r="G9">
        <f>11.5*2.2</f>
        <v>25.3</v>
      </c>
      <c r="H9" s="14">
        <f>C9+E9+G9</f>
        <v>76.7</v>
      </c>
    </row>
    <row r="10" spans="1:8" x14ac:dyDescent="0.25">
      <c r="A10" s="3"/>
      <c r="H10" s="14"/>
    </row>
    <row r="11" spans="1:8" x14ac:dyDescent="0.25">
      <c r="A11" s="11" t="s">
        <v>17</v>
      </c>
      <c r="H11" s="14"/>
    </row>
    <row r="12" spans="1:8" x14ac:dyDescent="0.25">
      <c r="A12" s="4" t="s">
        <v>1</v>
      </c>
      <c r="B12" t="s">
        <v>22</v>
      </c>
      <c r="C12">
        <f>18.5*1.7</f>
        <v>31.45</v>
      </c>
      <c r="D12" t="s">
        <v>38</v>
      </c>
      <c r="E12">
        <f>17.5*2.2</f>
        <v>38.5</v>
      </c>
      <c r="F12" t="s">
        <v>39</v>
      </c>
      <c r="G12">
        <f>23.5*1.8</f>
        <v>42.300000000000004</v>
      </c>
      <c r="H12" s="14">
        <f>C12+E12+G12</f>
        <v>112.25</v>
      </c>
    </row>
    <row r="13" spans="1:8" x14ac:dyDescent="0.25">
      <c r="A13" s="1" t="s">
        <v>5</v>
      </c>
      <c r="B13" t="s">
        <v>23</v>
      </c>
      <c r="C13">
        <f>13.5*1.6</f>
        <v>21.6</v>
      </c>
      <c r="D13" t="s">
        <v>34</v>
      </c>
      <c r="E13">
        <f>17.5*1.6</f>
        <v>28</v>
      </c>
      <c r="F13" t="s">
        <v>40</v>
      </c>
      <c r="G13">
        <f>16*1.5</f>
        <v>24</v>
      </c>
      <c r="H13" s="14">
        <f>C13+E13+G13</f>
        <v>73.599999999999994</v>
      </c>
    </row>
    <row r="14" spans="1:8" x14ac:dyDescent="0.25">
      <c r="A14" s="1"/>
      <c r="H14" s="14"/>
    </row>
    <row r="15" spans="1:8" x14ac:dyDescent="0.25">
      <c r="A15" s="12" t="s">
        <v>18</v>
      </c>
      <c r="H15" s="14"/>
    </row>
    <row r="16" spans="1:8" x14ac:dyDescent="0.25">
      <c r="A16" s="5" t="s">
        <v>4</v>
      </c>
      <c r="B16" t="s">
        <v>24</v>
      </c>
      <c r="C16">
        <f>20*1.5</f>
        <v>30</v>
      </c>
      <c r="D16" t="s">
        <v>27</v>
      </c>
      <c r="E16">
        <f>13*1.7</f>
        <v>22.099999999999998</v>
      </c>
      <c r="F16" t="s">
        <v>25</v>
      </c>
      <c r="G16">
        <f>17.5*2.2</f>
        <v>38.5</v>
      </c>
      <c r="H16" s="14">
        <f>C16+E16+G16</f>
        <v>90.6</v>
      </c>
    </row>
    <row r="17" spans="1:8" x14ac:dyDescent="0.25">
      <c r="A17" s="1" t="s">
        <v>3</v>
      </c>
      <c r="B17" t="s">
        <v>23</v>
      </c>
      <c r="C17">
        <f>15*1.6</f>
        <v>24</v>
      </c>
      <c r="D17" t="s">
        <v>24</v>
      </c>
      <c r="E17">
        <f>22.5*1.5</f>
        <v>33.75</v>
      </c>
      <c r="F17" t="s">
        <v>28</v>
      </c>
      <c r="G17">
        <f>17.5*1.7</f>
        <v>29.75</v>
      </c>
      <c r="H17" s="14">
        <f>C17+E17+G17</f>
        <v>87.5</v>
      </c>
    </row>
    <row r="18" spans="1:8" x14ac:dyDescent="0.25">
      <c r="A18" s="6" t="s">
        <v>10</v>
      </c>
      <c r="B18" t="s">
        <v>41</v>
      </c>
      <c r="C18">
        <f>17.5*1.2</f>
        <v>21</v>
      </c>
      <c r="D18" t="s">
        <v>35</v>
      </c>
      <c r="E18">
        <f>15.5*1.7</f>
        <v>26.349999999999998</v>
      </c>
      <c r="F18" t="s">
        <v>43</v>
      </c>
      <c r="G18">
        <f>12*1.4</f>
        <v>16.799999999999997</v>
      </c>
      <c r="H18" s="14">
        <f>C18+E18+G18</f>
        <v>64.149999999999991</v>
      </c>
    </row>
    <row r="19" spans="1:8" x14ac:dyDescent="0.25">
      <c r="A19" s="7" t="s">
        <v>7</v>
      </c>
      <c r="B19" t="s">
        <v>41</v>
      </c>
      <c r="C19">
        <f>12*1.2</f>
        <v>14.399999999999999</v>
      </c>
      <c r="D19" t="s">
        <v>42</v>
      </c>
      <c r="E19">
        <f>13.5*0.6</f>
        <v>8.1</v>
      </c>
      <c r="F19" t="s">
        <v>35</v>
      </c>
      <c r="G19">
        <f>11.5*1.7</f>
        <v>19.55</v>
      </c>
      <c r="H19" s="14">
        <f>C19+E19+G19</f>
        <v>42.05</v>
      </c>
    </row>
    <row r="20" spans="1:8" x14ac:dyDescent="0.25">
      <c r="A20" s="7"/>
      <c r="H20" s="14"/>
    </row>
    <row r="21" spans="1:8" ht="14.25" customHeight="1" x14ac:dyDescent="0.25">
      <c r="A21" s="12" t="s">
        <v>18</v>
      </c>
      <c r="H21" s="14"/>
    </row>
    <row r="22" spans="1:8" x14ac:dyDescent="0.25">
      <c r="A22" s="3" t="s">
        <v>6</v>
      </c>
      <c r="B22" t="s">
        <v>41</v>
      </c>
      <c r="C22">
        <f>15*1.2</f>
        <v>18</v>
      </c>
      <c r="D22" t="s">
        <v>35</v>
      </c>
      <c r="E22">
        <f>20.5*1.7</f>
        <v>34.85</v>
      </c>
      <c r="F22" t="s">
        <v>44</v>
      </c>
      <c r="G22">
        <f>13*1.4</f>
        <v>18.2</v>
      </c>
      <c r="H22" s="14">
        <f>C22+E22+G22</f>
        <v>71.05</v>
      </c>
    </row>
    <row r="23" spans="1:8" x14ac:dyDescent="0.25">
      <c r="A23" s="3"/>
      <c r="H23" s="11"/>
    </row>
    <row r="24" spans="1:8" x14ac:dyDescent="0.25">
      <c r="A24" s="13" t="s">
        <v>19</v>
      </c>
      <c r="H24" s="11"/>
    </row>
    <row r="25" spans="1:8" x14ac:dyDescent="0.25">
      <c r="A25" s="10" t="s">
        <v>15</v>
      </c>
      <c r="B25" t="s">
        <v>50</v>
      </c>
      <c r="C25">
        <f>13*0.7</f>
        <v>9.1</v>
      </c>
      <c r="D25" t="s">
        <v>51</v>
      </c>
      <c r="E25">
        <f>13*1.4</f>
        <v>18.2</v>
      </c>
      <c r="F25" t="s">
        <v>44</v>
      </c>
      <c r="G25">
        <f>11.5*1.4</f>
        <v>16.099999999999998</v>
      </c>
      <c r="H25" s="11">
        <f t="shared" ref="H25:H30" si="0">C25+E25+G25</f>
        <v>43.399999999999991</v>
      </c>
    </row>
    <row r="26" spans="1:8" x14ac:dyDescent="0.25">
      <c r="A26" s="8" t="s">
        <v>32</v>
      </c>
      <c r="B26" t="s">
        <v>49</v>
      </c>
      <c r="C26">
        <f>15.5*0.6</f>
        <v>9.2999999999999989</v>
      </c>
      <c r="D26" t="s">
        <v>46</v>
      </c>
      <c r="E26">
        <f>15*0.6</f>
        <v>9</v>
      </c>
      <c r="F26" t="s">
        <v>47</v>
      </c>
      <c r="G26">
        <f>21*0.5</f>
        <v>10.5</v>
      </c>
      <c r="H26" s="11">
        <f t="shared" si="0"/>
        <v>28.799999999999997</v>
      </c>
    </row>
    <row r="27" spans="1:8" x14ac:dyDescent="0.25">
      <c r="A27" s="9" t="s">
        <v>8</v>
      </c>
      <c r="B27" t="s">
        <v>43</v>
      </c>
      <c r="C27">
        <f>13.5*1.4</f>
        <v>18.899999999999999</v>
      </c>
      <c r="D27" t="s">
        <v>35</v>
      </c>
      <c r="E27">
        <f>17*1.7</f>
        <v>28.9</v>
      </c>
      <c r="F27" t="s">
        <v>44</v>
      </c>
      <c r="G27">
        <f>18.5*1.4</f>
        <v>25.9</v>
      </c>
      <c r="H27" s="11">
        <f t="shared" si="0"/>
        <v>73.699999999999989</v>
      </c>
    </row>
    <row r="28" spans="1:8" x14ac:dyDescent="0.25">
      <c r="A28" s="8" t="s">
        <v>14</v>
      </c>
      <c r="B28" t="s">
        <v>46</v>
      </c>
      <c r="C28">
        <f>13.5*0.6</f>
        <v>8.1</v>
      </c>
      <c r="D28" t="s">
        <v>47</v>
      </c>
      <c r="E28">
        <f>6*0.5</f>
        <v>3</v>
      </c>
      <c r="F28" t="s">
        <v>48</v>
      </c>
      <c r="G28">
        <f>15.5*0.6</f>
        <v>9.2999999999999989</v>
      </c>
      <c r="H28" s="11">
        <f t="shared" si="0"/>
        <v>20.399999999999999</v>
      </c>
    </row>
    <row r="29" spans="1:8" x14ac:dyDescent="0.25">
      <c r="A29" s="9" t="s">
        <v>9</v>
      </c>
      <c r="B29" t="s">
        <v>44</v>
      </c>
      <c r="C29">
        <f>15.5*1.4</f>
        <v>21.7</v>
      </c>
      <c r="D29" t="s">
        <v>35</v>
      </c>
      <c r="E29">
        <f>15.5*1.7</f>
        <v>26.349999999999998</v>
      </c>
      <c r="F29" t="s">
        <v>43</v>
      </c>
      <c r="G29">
        <f>14.5*1.4</f>
        <v>20.299999999999997</v>
      </c>
      <c r="H29" s="11">
        <f t="shared" si="0"/>
        <v>68.349999999999994</v>
      </c>
    </row>
    <row r="30" spans="1:8" x14ac:dyDescent="0.25">
      <c r="A30" s="6" t="s">
        <v>11</v>
      </c>
      <c r="B30" t="s">
        <v>41</v>
      </c>
      <c r="C30">
        <f>12.5*1.2</f>
        <v>15</v>
      </c>
      <c r="D30" t="s">
        <v>44</v>
      </c>
      <c r="E30">
        <f>16.5*1.4</f>
        <v>23.099999999999998</v>
      </c>
      <c r="F30" t="s">
        <v>45</v>
      </c>
      <c r="G30">
        <f>15.5*1.5</f>
        <v>23.25</v>
      </c>
      <c r="H30" s="11">
        <f t="shared" si="0"/>
        <v>61.349999999999994</v>
      </c>
    </row>
    <row r="31" spans="1:8" x14ac:dyDescent="0.25">
      <c r="H31" s="1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D14" sqref="D14"/>
    </sheetView>
  </sheetViews>
  <sheetFormatPr baseColWidth="10" defaultRowHeight="15" x14ac:dyDescent="0.25"/>
  <cols>
    <col min="1" max="1" width="27.140625" bestFit="1" customWidth="1"/>
  </cols>
  <sheetData>
    <row r="1" spans="1:2" x14ac:dyDescent="0.25">
      <c r="A1" s="11" t="s">
        <v>20</v>
      </c>
    </row>
    <row r="3" spans="1:2" x14ac:dyDescent="0.25">
      <c r="A3" s="11" t="s">
        <v>17</v>
      </c>
    </row>
    <row r="4" spans="1:2" x14ac:dyDescent="0.25">
      <c r="A4" s="2" t="s">
        <v>12</v>
      </c>
      <c r="B4" s="11">
        <v>131.9</v>
      </c>
    </row>
    <row r="5" spans="1:2" x14ac:dyDescent="0.25">
      <c r="A5" s="1" t="s">
        <v>0</v>
      </c>
      <c r="B5" s="11">
        <v>116.50000000000001</v>
      </c>
    </row>
    <row r="6" spans="1:2" x14ac:dyDescent="0.25">
      <c r="A6" s="2" t="s">
        <v>16</v>
      </c>
      <c r="B6" s="11">
        <v>94.25</v>
      </c>
    </row>
    <row r="7" spans="1:2" x14ac:dyDescent="0.25">
      <c r="A7" s="2" t="s">
        <v>13</v>
      </c>
      <c r="B7" s="11">
        <v>92.35</v>
      </c>
    </row>
    <row r="8" spans="1:2" x14ac:dyDescent="0.25">
      <c r="A8" s="3" t="s">
        <v>2</v>
      </c>
      <c r="B8" s="11">
        <v>76.7</v>
      </c>
    </row>
    <row r="9" spans="1:2" x14ac:dyDescent="0.25">
      <c r="A9" s="3"/>
      <c r="B9" s="11"/>
    </row>
    <row r="10" spans="1:2" x14ac:dyDescent="0.25">
      <c r="A10" s="11" t="s">
        <v>17</v>
      </c>
      <c r="B10" s="11"/>
    </row>
    <row r="11" spans="1:2" x14ac:dyDescent="0.25">
      <c r="A11" s="4" t="s">
        <v>1</v>
      </c>
      <c r="B11" s="11">
        <v>112.25</v>
      </c>
    </row>
    <row r="12" spans="1:2" x14ac:dyDescent="0.25">
      <c r="A12" s="1" t="s">
        <v>5</v>
      </c>
      <c r="B12" s="11">
        <v>73.599999999999994</v>
      </c>
    </row>
    <row r="13" spans="1:2" x14ac:dyDescent="0.25">
      <c r="A13" s="1"/>
      <c r="B13" s="11"/>
    </row>
    <row r="14" spans="1:2" x14ac:dyDescent="0.25">
      <c r="A14" s="12" t="s">
        <v>18</v>
      </c>
      <c r="B14" s="11"/>
    </row>
    <row r="15" spans="1:2" x14ac:dyDescent="0.25">
      <c r="A15" s="5" t="s">
        <v>4</v>
      </c>
      <c r="B15" s="11">
        <v>90.6</v>
      </c>
    </row>
    <row r="16" spans="1:2" x14ac:dyDescent="0.25">
      <c r="A16" s="1" t="s">
        <v>3</v>
      </c>
      <c r="B16" s="11">
        <v>87.5</v>
      </c>
    </row>
    <row r="17" spans="1:2" x14ac:dyDescent="0.25">
      <c r="A17" s="6" t="s">
        <v>10</v>
      </c>
      <c r="B17" s="11">
        <v>64.149999999999991</v>
      </c>
    </row>
    <row r="18" spans="1:2" x14ac:dyDescent="0.25">
      <c r="A18" s="7" t="s">
        <v>7</v>
      </c>
      <c r="B18" s="11">
        <v>42.05</v>
      </c>
    </row>
    <row r="19" spans="1:2" x14ac:dyDescent="0.25">
      <c r="A19" s="7"/>
      <c r="B19" s="11"/>
    </row>
    <row r="20" spans="1:2" ht="14.25" customHeight="1" x14ac:dyDescent="0.25">
      <c r="A20" s="12" t="s">
        <v>18</v>
      </c>
      <c r="B20" s="11"/>
    </row>
    <row r="21" spans="1:2" x14ac:dyDescent="0.25">
      <c r="A21" s="3" t="s">
        <v>6</v>
      </c>
      <c r="B21" s="11">
        <v>71.05</v>
      </c>
    </row>
    <row r="22" spans="1:2" x14ac:dyDescent="0.25">
      <c r="A22" s="3"/>
      <c r="B22" s="11"/>
    </row>
    <row r="23" spans="1:2" x14ac:dyDescent="0.25">
      <c r="A23" s="13" t="s">
        <v>19</v>
      </c>
      <c r="B23" s="11"/>
    </row>
    <row r="24" spans="1:2" x14ac:dyDescent="0.25">
      <c r="A24" s="10" t="s">
        <v>15</v>
      </c>
      <c r="B24" s="11">
        <v>43.399999999999991</v>
      </c>
    </row>
    <row r="25" spans="1:2" x14ac:dyDescent="0.25">
      <c r="A25" s="8" t="s">
        <v>32</v>
      </c>
      <c r="B25" s="11">
        <v>28.799999999999997</v>
      </c>
    </row>
    <row r="26" spans="1:2" x14ac:dyDescent="0.25">
      <c r="A26" s="9" t="s">
        <v>8</v>
      </c>
      <c r="B26" s="11">
        <v>73.699999999999989</v>
      </c>
    </row>
    <row r="27" spans="1:2" x14ac:dyDescent="0.25">
      <c r="A27" s="8" t="s">
        <v>14</v>
      </c>
      <c r="B27" s="11">
        <v>20.399999999999999</v>
      </c>
    </row>
    <row r="28" spans="1:2" x14ac:dyDescent="0.25">
      <c r="A28" s="9" t="s">
        <v>9</v>
      </c>
      <c r="B28" s="11">
        <v>68.349999999999994</v>
      </c>
    </row>
    <row r="29" spans="1:2" x14ac:dyDescent="0.25">
      <c r="A29" s="6" t="s">
        <v>11</v>
      </c>
      <c r="B29" s="11">
        <v>61.349999999999994</v>
      </c>
    </row>
    <row r="30" spans="1:2" x14ac:dyDescent="0.25">
      <c r="B30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Åshild</dc:creator>
  <cp:lastModifiedBy>Åshild</cp:lastModifiedBy>
  <dcterms:created xsi:type="dcterms:W3CDTF">2017-02-26T19:34:11Z</dcterms:created>
  <dcterms:modified xsi:type="dcterms:W3CDTF">2017-03-07T20:28:18Z</dcterms:modified>
</cp:coreProperties>
</file>